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ШмыковАН\Desktop\"/>
    </mc:Choice>
  </mc:AlternateContent>
  <xr:revisionPtr revIDLastSave="0" documentId="8_{F71DEF01-2A03-4EC0-A7D8-0D3E84A8CEF8}" xr6:coauthVersionLast="40" xr6:coauthVersionMax="40" xr10:uidLastSave="{00000000-0000-0000-0000-000000000000}"/>
  <bookViews>
    <workbookView xWindow="-120" yWindow="-120" windowWidth="29040" windowHeight="15840" xr2:uid="{E9ED67DA-66C8-4697-9E6A-11A93BC0882A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7" i="1" l="1"/>
  <c r="E126" i="1" s="1"/>
  <c r="E115" i="1"/>
  <c r="E107" i="1"/>
  <c r="E106" i="1"/>
  <c r="E105" i="1"/>
  <c r="E95" i="1"/>
  <c r="E103" i="1" s="1"/>
  <c r="E94" i="1"/>
  <c r="E93" i="1"/>
  <c r="E83" i="1"/>
  <c r="E82" i="1"/>
  <c r="E81" i="1"/>
  <c r="E91" i="1" s="1"/>
  <c r="E71" i="1"/>
  <c r="E79" i="1" s="1"/>
  <c r="E70" i="1"/>
  <c r="E69" i="1"/>
  <c r="E59" i="1"/>
  <c r="E58" i="1"/>
  <c r="E57" i="1"/>
  <c r="E67" i="1" s="1"/>
  <c r="E47" i="1"/>
  <c r="E55" i="1" s="1"/>
  <c r="E46" i="1"/>
  <c r="E45" i="1"/>
  <c r="E43" i="1"/>
  <c r="E38" i="1"/>
  <c r="E31" i="1"/>
  <c r="E36" i="1" s="1"/>
  <c r="E22" i="1"/>
  <c r="E29" i="1" s="1"/>
  <c r="E14" i="1"/>
  <c r="E13" i="1"/>
  <c r="E20" i="1" s="1"/>
  <c r="E10" i="1"/>
  <c r="E9" i="1"/>
  <c r="E8" i="1"/>
  <c r="E11" i="1" s="1"/>
  <c r="E6" i="1"/>
  <c r="E5" i="1"/>
  <c r="E4" i="1"/>
  <c r="E3" i="1"/>
  <c r="E127" i="1" l="1"/>
  <c r="E129" i="1" l="1"/>
  <c r="E128" i="1"/>
</calcChain>
</file>

<file path=xl/sharedStrings.xml><?xml version="1.0" encoding="utf-8"?>
<sst xmlns="http://schemas.openxmlformats.org/spreadsheetml/2006/main" count="129" uniqueCount="57">
  <si>
    <t>№</t>
  </si>
  <si>
    <t>Наименование оборудования</t>
  </si>
  <si>
    <t>Кол-во, шт.</t>
  </si>
  <si>
    <t>Цена за единицу оборудования, руб</t>
  </si>
  <si>
    <t>Сумма с доставкой, монтажом и НДС, руб.</t>
  </si>
  <si>
    <t>Корпус №1 для телят от 0 до 3 месяцев на 480 голов (поз. 1.1 по ПЗУ)</t>
  </si>
  <si>
    <t>Установка охлаждения молока «Арктика» с овальной формой резервуара, V = 4000 л.</t>
  </si>
  <si>
    <t>Ванна длительной пастеризации молока «Арктика», V = 1000 л.</t>
  </si>
  <si>
    <t>Молочное такс V=250 л в стандартном исполнении</t>
  </si>
  <si>
    <t>Итого</t>
  </si>
  <si>
    <t>Корпус №1 для телят от 0 до 3 месяцев на 480 голов (поз. 1.2 по ПЗУ)</t>
  </si>
  <si>
    <t>Корпус №2 для телят от 3 до 6 месяцев на 480 голов с галереей (поз. 2.1 по ПЗУ)</t>
  </si>
  <si>
    <t>Поилка групповая ТРТ113 с подогревом</t>
  </si>
  <si>
    <t>Стойловое оборудование, комплект на здание, в т. ч.:</t>
  </si>
  <si>
    <t>Стойки ограждения - 96 шт.;</t>
  </si>
  <si>
    <t>Калитки L=2900 мм обшитые фанерой - 128 шт.;</t>
  </si>
  <si>
    <t>Калитки L=2900 мм - 120 шт.;</t>
  </si>
  <si>
    <t>Ограждение кормового стола (косые решетки) со стойками - 180 п. м.</t>
  </si>
  <si>
    <t>Корпус №2 для телят от 3 до 6 месяцев на 480 голов с галереей (поз. 2.2 по ПЗУ)</t>
  </si>
  <si>
    <t>Корпус №3 для молодняка от 6 до 9 месяцев на 480 голов с галереей (поз. 3.1 по ПЗУ)</t>
  </si>
  <si>
    <t>Стойки ограждения - 76 шт.;</t>
  </si>
  <si>
    <t>Калитки L=2900 мм - 88 шт.;</t>
  </si>
  <si>
    <t>Корпус №3 для молодняка от 6 до 9 месяцев на 480 голов с галереей (поз. 3.2 по ПЗУ)</t>
  </si>
  <si>
    <t>Корпус №4 для молодняка от 9 до 12 месяцев на 500 скотомест с галереей (поз. 4.1 по ПЗУ)</t>
  </si>
  <si>
    <t>Поилка групповая ТРТ225К без крышки с подогревом</t>
  </si>
  <si>
    <t>Скреперная установка ТСГ-170, комплект</t>
  </si>
  <si>
    <t>Стойловые дуги  - 491 шт.;</t>
  </si>
  <si>
    <t>Стойки стойловых дуг - 404 шт.;</t>
  </si>
  <si>
    <t>Стойки ограждения - 60 шт.;</t>
  </si>
  <si>
    <t>Калитки L=2300 мм - 4 шт.;</t>
  </si>
  <si>
    <t>Калитки L=2600 мм - 14 шт.;</t>
  </si>
  <si>
    <t>Калитки L=3000 мм - 14 шт.;</t>
  </si>
  <si>
    <t>Ограждение трехтрубное - 81 п. м.;</t>
  </si>
  <si>
    <t>Корпус №4 для молодняка от 9 до 12 месяцев на 500 скотомест с галереей (поз. 4.2 по ПЗУ)</t>
  </si>
  <si>
    <t>Корпус №5 для молодняка от 12 до 15 месяцев на 484 скотоместа с галереей (поз. 5.1 по ПЗУ)</t>
  </si>
  <si>
    <t>Стойловые дуги  - 477 шт.;</t>
  </si>
  <si>
    <t>Стойки стойловых дуг - 477 шт.;</t>
  </si>
  <si>
    <t>Калитки L=2350 мм - 4 шт.;</t>
  </si>
  <si>
    <t>Калитки L=3200 мм - 14 шт.;</t>
  </si>
  <si>
    <t>Калитки L=3550 мм - 14 шт.;</t>
  </si>
  <si>
    <t>Ограждение трехтрубное - 77 п. м.;</t>
  </si>
  <si>
    <t>Корпус №5 для молодняка от 12 до 15 месяцев на 484 скотоместа с галереей (поз. 5.2 по ПЗУ)</t>
  </si>
  <si>
    <t>Корпус №6 для молодняка от 15 до 18 месяцев на 484 скотоместа с галереей (поз. 6.1 по ПЗУ)</t>
  </si>
  <si>
    <t>Корпус №6 для молодняка от 15 до 18 месяцев на 484 скотоместа с галереей (поз. 6.2 по ПЗУ)</t>
  </si>
  <si>
    <t>Навесы для содержания молодняка (кормовой стол, лежанка) (поз. 16.1, 16.2; 17.1-17.4 по ПЗУ)</t>
  </si>
  <si>
    <t>Поилка групповая ТРТ225К с крышкой с подогревом</t>
  </si>
  <si>
    <t>Стойловое оборудование, комплект, в т. ч.:</t>
  </si>
  <si>
    <t xml:space="preserve">Стойки ограждения - 809 шт.; 3,2м </t>
  </si>
  <si>
    <t>Калитки L=2850 мм - 90 шт.;</t>
  </si>
  <si>
    <t>Калитки L=2950 мм - 112 шт.;</t>
  </si>
  <si>
    <t>Калитки L=3350 мм - 56 шт.;</t>
  </si>
  <si>
    <t>Калитки L=2400 мм - 8 шт.;</t>
  </si>
  <si>
    <t>Ограждение трехтрубное - 2625 п. м.;</t>
  </si>
  <si>
    <t>Ограждение кормового стола со стойками - 600 п. м.</t>
  </si>
  <si>
    <t>Всего</t>
  </si>
  <si>
    <t>в том числе монтажные работы 6%</t>
  </si>
  <si>
    <t xml:space="preserve">в том числе пусконаладочные работы 3%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</si>
</sst>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000000"/>
      <name val="Arial Narrow"/>
      <family val="2"/>
      <charset val="204"/>
    </font>
    <font>
      <sz val="11"/>
      <color rgb="FF000000"/>
      <name val="Arial Narrow"/>
      <family val="2"/>
      <charset val="204"/>
    </font>
    <font>
      <sz val="11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3" fontId="2" fillId="0" borderId="2" xfId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43" fontId="3" fillId="0" borderId="6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43" fontId="2" fillId="0" borderId="6" xfId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43" fontId="3" fillId="0" borderId="7" xfId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3" fontId="3" fillId="0" borderId="9" xfId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1CD7F-B1B8-484A-AAD7-B1F0394DB183}">
  <dimension ref="A1:E129"/>
  <sheetViews>
    <sheetView tabSelected="1" topLeftCell="A103" workbookViewId="0">
      <selection activeCell="A2" sqref="A2:E2"/>
    </sheetView>
  </sheetViews>
  <sheetFormatPr defaultRowHeight="15" x14ac:dyDescent="0.25"/>
  <cols>
    <col min="1" max="1" width="10.5703125" customWidth="1"/>
    <col min="2" max="2" width="25.7109375" customWidth="1"/>
    <col min="3" max="3" width="17.140625" customWidth="1"/>
    <col min="4" max="4" width="17.28515625" customWidth="1"/>
    <col min="5" max="5" width="18.140625" customWidth="1"/>
  </cols>
  <sheetData>
    <row r="1" spans="1:5" ht="99.75" thickBot="1" x14ac:dyDescent="0.3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</row>
    <row r="2" spans="1:5" ht="17.25" thickBot="1" x14ac:dyDescent="0.3">
      <c r="A2" s="4" t="s">
        <v>5</v>
      </c>
      <c r="B2" s="5"/>
      <c r="C2" s="5"/>
      <c r="D2" s="5"/>
      <c r="E2" s="6"/>
    </row>
    <row r="3" spans="1:5" ht="198.75" thickBot="1" x14ac:dyDescent="0.3">
      <c r="A3" s="7">
        <v>1</v>
      </c>
      <c r="B3" s="8" t="s">
        <v>6</v>
      </c>
      <c r="C3" s="9">
        <v>2</v>
      </c>
      <c r="D3" s="10">
        <v>649000</v>
      </c>
      <c r="E3" s="10">
        <f>D3*C3</f>
        <v>1298000</v>
      </c>
    </row>
    <row r="4" spans="1:5" ht="149.25" thickBot="1" x14ac:dyDescent="0.3">
      <c r="A4" s="7">
        <v>2</v>
      </c>
      <c r="B4" s="8" t="s">
        <v>7</v>
      </c>
      <c r="C4" s="9">
        <v>1</v>
      </c>
      <c r="D4" s="10">
        <v>298000</v>
      </c>
      <c r="E4" s="10">
        <f t="shared" ref="E4:E5" si="0">D4*C4</f>
        <v>298000</v>
      </c>
    </row>
    <row r="5" spans="1:5" ht="116.25" thickBot="1" x14ac:dyDescent="0.3">
      <c r="A5" s="7">
        <v>3</v>
      </c>
      <c r="B5" s="8" t="s">
        <v>8</v>
      </c>
      <c r="C5" s="9">
        <v>3</v>
      </c>
      <c r="D5" s="10">
        <v>231000</v>
      </c>
      <c r="E5" s="10">
        <f t="shared" si="0"/>
        <v>693000</v>
      </c>
    </row>
    <row r="6" spans="1:5" ht="17.25" thickBot="1" x14ac:dyDescent="0.3">
      <c r="A6" s="11"/>
      <c r="B6" s="12" t="s">
        <v>9</v>
      </c>
      <c r="C6" s="13"/>
      <c r="D6" s="14"/>
      <c r="E6" s="14">
        <f>SUM(E3:E5)</f>
        <v>2289000</v>
      </c>
    </row>
    <row r="7" spans="1:5" ht="17.25" thickBot="1" x14ac:dyDescent="0.3">
      <c r="A7" s="4" t="s">
        <v>10</v>
      </c>
      <c r="B7" s="5"/>
      <c r="C7" s="5"/>
      <c r="D7" s="5"/>
      <c r="E7" s="6"/>
    </row>
    <row r="8" spans="1:5" ht="198.75" thickBot="1" x14ac:dyDescent="0.3">
      <c r="A8" s="7">
        <v>1</v>
      </c>
      <c r="B8" s="8" t="s">
        <v>6</v>
      </c>
      <c r="C8" s="9">
        <v>2</v>
      </c>
      <c r="D8" s="10">
        <v>649000</v>
      </c>
      <c r="E8" s="10">
        <f>D8*C8</f>
        <v>1298000</v>
      </c>
    </row>
    <row r="9" spans="1:5" ht="149.25" thickBot="1" x14ac:dyDescent="0.3">
      <c r="A9" s="7">
        <v>2</v>
      </c>
      <c r="B9" s="8" t="s">
        <v>7</v>
      </c>
      <c r="C9" s="9">
        <v>1</v>
      </c>
      <c r="D9" s="10">
        <v>298000</v>
      </c>
      <c r="E9" s="10">
        <f t="shared" ref="E9:E10" si="1">D9*C9</f>
        <v>298000</v>
      </c>
    </row>
    <row r="10" spans="1:5" ht="116.25" thickBot="1" x14ac:dyDescent="0.3">
      <c r="A10" s="7">
        <v>3</v>
      </c>
      <c r="B10" s="8" t="s">
        <v>8</v>
      </c>
      <c r="C10" s="9">
        <v>3</v>
      </c>
      <c r="D10" s="10">
        <v>231000</v>
      </c>
      <c r="E10" s="10">
        <f t="shared" si="1"/>
        <v>693000</v>
      </c>
    </row>
    <row r="11" spans="1:5" ht="17.25" thickBot="1" x14ac:dyDescent="0.3">
      <c r="A11" s="11"/>
      <c r="B11" s="12" t="s">
        <v>9</v>
      </c>
      <c r="C11" s="13"/>
      <c r="D11" s="14"/>
      <c r="E11" s="14">
        <f>SUM(E8:E10)</f>
        <v>2289000</v>
      </c>
    </row>
    <row r="12" spans="1:5" ht="17.25" thickBot="1" x14ac:dyDescent="0.3">
      <c r="A12" s="4" t="s">
        <v>11</v>
      </c>
      <c r="B12" s="5"/>
      <c r="C12" s="5"/>
      <c r="D12" s="5"/>
      <c r="E12" s="6"/>
    </row>
    <row r="13" spans="1:5" ht="99.75" thickBot="1" x14ac:dyDescent="0.3">
      <c r="A13" s="7">
        <v>1</v>
      </c>
      <c r="B13" s="8" t="s">
        <v>12</v>
      </c>
      <c r="C13" s="9">
        <v>28</v>
      </c>
      <c r="D13" s="10">
        <v>49770</v>
      </c>
      <c r="E13" s="10">
        <f>D13*C13</f>
        <v>1393560</v>
      </c>
    </row>
    <row r="14" spans="1:5" ht="132" x14ac:dyDescent="0.25">
      <c r="A14" s="15">
        <v>2</v>
      </c>
      <c r="B14" s="16" t="s">
        <v>13</v>
      </c>
      <c r="C14" s="15">
        <v>1</v>
      </c>
      <c r="D14" s="17"/>
      <c r="E14" s="17">
        <f>3603000*1.6</f>
        <v>5764800</v>
      </c>
    </row>
    <row r="15" spans="1:5" ht="66" x14ac:dyDescent="0.25">
      <c r="A15" s="18"/>
      <c r="B15" s="16" t="s">
        <v>14</v>
      </c>
      <c r="C15" s="18"/>
      <c r="D15" s="19"/>
      <c r="E15" s="19"/>
    </row>
    <row r="16" spans="1:5" ht="99" x14ac:dyDescent="0.25">
      <c r="A16" s="18"/>
      <c r="B16" s="16" t="s">
        <v>15</v>
      </c>
      <c r="C16" s="18"/>
      <c r="D16" s="19"/>
      <c r="E16" s="19"/>
    </row>
    <row r="17" spans="1:5" ht="66" x14ac:dyDescent="0.25">
      <c r="A17" s="18"/>
      <c r="B17" s="16" t="s">
        <v>16</v>
      </c>
      <c r="C17" s="18"/>
      <c r="D17" s="19"/>
      <c r="E17" s="19"/>
    </row>
    <row r="18" spans="1:5" ht="16.5" x14ac:dyDescent="0.25">
      <c r="A18" s="18"/>
      <c r="B18" s="16"/>
      <c r="C18" s="18"/>
      <c r="D18" s="19"/>
      <c r="E18" s="19"/>
    </row>
    <row r="19" spans="1:5" ht="149.25" thickBot="1" x14ac:dyDescent="0.3">
      <c r="A19" s="20"/>
      <c r="B19" s="8" t="s">
        <v>17</v>
      </c>
      <c r="C19" s="20"/>
      <c r="D19" s="21"/>
      <c r="E19" s="21"/>
    </row>
    <row r="20" spans="1:5" ht="17.25" thickBot="1" x14ac:dyDescent="0.3">
      <c r="A20" s="7"/>
      <c r="B20" s="12" t="s">
        <v>9</v>
      </c>
      <c r="C20" s="9"/>
      <c r="D20" s="10"/>
      <c r="E20" s="10">
        <f>SUM(E13:E19)</f>
        <v>7158360</v>
      </c>
    </row>
    <row r="21" spans="1:5" ht="17.25" thickBot="1" x14ac:dyDescent="0.3">
      <c r="A21" s="4" t="s">
        <v>18</v>
      </c>
      <c r="B21" s="5"/>
      <c r="C21" s="5"/>
      <c r="D21" s="5"/>
      <c r="E21" s="6"/>
    </row>
    <row r="22" spans="1:5" ht="99.75" thickBot="1" x14ac:dyDescent="0.3">
      <c r="A22" s="7">
        <v>1</v>
      </c>
      <c r="B22" s="8" t="s">
        <v>12</v>
      </c>
      <c r="C22" s="9">
        <v>28</v>
      </c>
      <c r="D22" s="10">
        <v>49770</v>
      </c>
      <c r="E22" s="10">
        <f>C22*D22</f>
        <v>1393560</v>
      </c>
    </row>
    <row r="23" spans="1:5" ht="132" x14ac:dyDescent="0.25">
      <c r="A23" s="15">
        <v>2</v>
      </c>
      <c r="B23" s="16" t="s">
        <v>13</v>
      </c>
      <c r="C23" s="15">
        <v>1</v>
      </c>
      <c r="D23" s="17"/>
      <c r="E23" s="17">
        <v>5764800</v>
      </c>
    </row>
    <row r="24" spans="1:5" ht="66" x14ac:dyDescent="0.25">
      <c r="A24" s="18"/>
      <c r="B24" s="16" t="s">
        <v>14</v>
      </c>
      <c r="C24" s="18"/>
      <c r="D24" s="19"/>
      <c r="E24" s="19"/>
    </row>
    <row r="25" spans="1:5" ht="99" x14ac:dyDescent="0.25">
      <c r="A25" s="18"/>
      <c r="B25" s="16" t="s">
        <v>15</v>
      </c>
      <c r="C25" s="18"/>
      <c r="D25" s="19"/>
      <c r="E25" s="19"/>
    </row>
    <row r="26" spans="1:5" ht="66" x14ac:dyDescent="0.25">
      <c r="A26" s="18"/>
      <c r="B26" s="16" t="s">
        <v>16</v>
      </c>
      <c r="C26" s="18"/>
      <c r="D26" s="19"/>
      <c r="E26" s="19"/>
    </row>
    <row r="27" spans="1:5" ht="16.5" x14ac:dyDescent="0.25">
      <c r="A27" s="18"/>
      <c r="B27" s="16"/>
      <c r="C27" s="18"/>
      <c r="D27" s="19"/>
      <c r="E27" s="19"/>
    </row>
    <row r="28" spans="1:5" ht="149.25" thickBot="1" x14ac:dyDescent="0.3">
      <c r="A28" s="20"/>
      <c r="B28" s="8" t="s">
        <v>17</v>
      </c>
      <c r="C28" s="20"/>
      <c r="D28" s="21"/>
      <c r="E28" s="21"/>
    </row>
    <row r="29" spans="1:5" ht="17.25" thickBot="1" x14ac:dyDescent="0.3">
      <c r="A29" s="7"/>
      <c r="B29" s="12" t="s">
        <v>9</v>
      </c>
      <c r="C29" s="9"/>
      <c r="D29" s="10"/>
      <c r="E29" s="10">
        <f>SUM(E22:E28)</f>
        <v>7158360</v>
      </c>
    </row>
    <row r="30" spans="1:5" ht="17.25" thickBot="1" x14ac:dyDescent="0.3">
      <c r="A30" s="4" t="s">
        <v>19</v>
      </c>
      <c r="B30" s="5"/>
      <c r="C30" s="5"/>
      <c r="D30" s="5"/>
      <c r="E30" s="6"/>
    </row>
    <row r="31" spans="1:5" ht="132" x14ac:dyDescent="0.25">
      <c r="A31" s="15">
        <v>1</v>
      </c>
      <c r="B31" s="16" t="s">
        <v>13</v>
      </c>
      <c r="C31" s="15">
        <v>1</v>
      </c>
      <c r="D31" s="17"/>
      <c r="E31" s="17">
        <f>2118000*1.6</f>
        <v>3388800</v>
      </c>
    </row>
    <row r="32" spans="1:5" ht="66" x14ac:dyDescent="0.25">
      <c r="A32" s="18"/>
      <c r="B32" s="16" t="s">
        <v>20</v>
      </c>
      <c r="C32" s="18"/>
      <c r="D32" s="19"/>
      <c r="E32" s="19"/>
    </row>
    <row r="33" spans="1:5" ht="66" x14ac:dyDescent="0.25">
      <c r="A33" s="18"/>
      <c r="B33" s="16" t="s">
        <v>21</v>
      </c>
      <c r="C33" s="18"/>
      <c r="D33" s="19"/>
      <c r="E33" s="19"/>
    </row>
    <row r="34" spans="1:5" ht="16.5" x14ac:dyDescent="0.25">
      <c r="A34" s="18"/>
      <c r="B34" s="16"/>
      <c r="C34" s="18"/>
      <c r="D34" s="19"/>
      <c r="E34" s="19"/>
    </row>
    <row r="35" spans="1:5" ht="149.25" thickBot="1" x14ac:dyDescent="0.3">
      <c r="A35" s="20"/>
      <c r="B35" s="8" t="s">
        <v>17</v>
      </c>
      <c r="C35" s="20"/>
      <c r="D35" s="21"/>
      <c r="E35" s="21"/>
    </row>
    <row r="36" spans="1:5" ht="17.25" thickBot="1" x14ac:dyDescent="0.3">
      <c r="A36" s="7"/>
      <c r="B36" s="12" t="s">
        <v>9</v>
      </c>
      <c r="C36" s="9"/>
      <c r="D36" s="10"/>
      <c r="E36" s="10">
        <f>SUM(E31)</f>
        <v>3388800</v>
      </c>
    </row>
    <row r="37" spans="1:5" ht="17.25" thickBot="1" x14ac:dyDescent="0.3">
      <c r="A37" s="4" t="s">
        <v>22</v>
      </c>
      <c r="B37" s="5"/>
      <c r="C37" s="5"/>
      <c r="D37" s="5"/>
      <c r="E37" s="6"/>
    </row>
    <row r="38" spans="1:5" ht="132" x14ac:dyDescent="0.25">
      <c r="A38" s="15">
        <v>1</v>
      </c>
      <c r="B38" s="16" t="s">
        <v>13</v>
      </c>
      <c r="C38" s="15">
        <v>1</v>
      </c>
      <c r="D38" s="17"/>
      <c r="E38" s="17">
        <f>2118000*1.6</f>
        <v>3388800</v>
      </c>
    </row>
    <row r="39" spans="1:5" ht="66" x14ac:dyDescent="0.25">
      <c r="A39" s="18"/>
      <c r="B39" s="16" t="s">
        <v>20</v>
      </c>
      <c r="C39" s="18"/>
      <c r="D39" s="19"/>
      <c r="E39" s="19"/>
    </row>
    <row r="40" spans="1:5" ht="66" x14ac:dyDescent="0.25">
      <c r="A40" s="18"/>
      <c r="B40" s="16" t="s">
        <v>21</v>
      </c>
      <c r="C40" s="18"/>
      <c r="D40" s="19"/>
      <c r="E40" s="19"/>
    </row>
    <row r="41" spans="1:5" ht="16.5" x14ac:dyDescent="0.25">
      <c r="A41" s="18"/>
      <c r="B41" s="16"/>
      <c r="C41" s="18"/>
      <c r="D41" s="19"/>
      <c r="E41" s="19"/>
    </row>
    <row r="42" spans="1:5" ht="149.25" thickBot="1" x14ac:dyDescent="0.3">
      <c r="A42" s="20"/>
      <c r="B42" s="8" t="s">
        <v>17</v>
      </c>
      <c r="C42" s="20"/>
      <c r="D42" s="21"/>
      <c r="E42" s="21"/>
    </row>
    <row r="43" spans="1:5" ht="17.25" thickBot="1" x14ac:dyDescent="0.3">
      <c r="A43" s="7"/>
      <c r="B43" s="12" t="s">
        <v>9</v>
      </c>
      <c r="C43" s="9"/>
      <c r="D43" s="10"/>
      <c r="E43" s="10">
        <f>SUM(E38)</f>
        <v>3388800</v>
      </c>
    </row>
    <row r="44" spans="1:5" ht="17.25" thickBot="1" x14ac:dyDescent="0.3">
      <c r="A44" s="4" t="s">
        <v>23</v>
      </c>
      <c r="B44" s="5"/>
      <c r="C44" s="5"/>
      <c r="D44" s="5"/>
      <c r="E44" s="6"/>
    </row>
    <row r="45" spans="1:5" ht="132.75" thickBot="1" x14ac:dyDescent="0.3">
      <c r="A45" s="7">
        <v>1</v>
      </c>
      <c r="B45" s="22" t="s">
        <v>24</v>
      </c>
      <c r="C45" s="9">
        <v>17</v>
      </c>
      <c r="D45" s="10">
        <v>88800</v>
      </c>
      <c r="E45" s="10">
        <f>D45*C45</f>
        <v>1509600</v>
      </c>
    </row>
    <row r="46" spans="1:5" ht="83.25" thickBot="1" x14ac:dyDescent="0.3">
      <c r="A46" s="7">
        <v>2</v>
      </c>
      <c r="B46" s="22" t="s">
        <v>25</v>
      </c>
      <c r="C46" s="9">
        <v>2</v>
      </c>
      <c r="D46" s="10">
        <v>815000</v>
      </c>
      <c r="E46" s="10">
        <f>C46*D46</f>
        <v>1630000</v>
      </c>
    </row>
    <row r="47" spans="1:5" ht="132" x14ac:dyDescent="0.25">
      <c r="A47" s="15">
        <v>3</v>
      </c>
      <c r="B47" s="16" t="s">
        <v>13</v>
      </c>
      <c r="C47" s="15">
        <v>1</v>
      </c>
      <c r="D47" s="17">
        <v>5500000</v>
      </c>
      <c r="E47" s="17">
        <f>D47*C47</f>
        <v>5500000</v>
      </c>
    </row>
    <row r="48" spans="1:5" ht="49.5" x14ac:dyDescent="0.25">
      <c r="A48" s="18"/>
      <c r="B48" s="16" t="s">
        <v>26</v>
      </c>
      <c r="C48" s="18"/>
      <c r="D48" s="19"/>
      <c r="E48" s="19"/>
    </row>
    <row r="49" spans="1:5" ht="66" x14ac:dyDescent="0.25">
      <c r="A49" s="18"/>
      <c r="B49" s="16" t="s">
        <v>27</v>
      </c>
      <c r="C49" s="18"/>
      <c r="D49" s="19"/>
      <c r="E49" s="19"/>
    </row>
    <row r="50" spans="1:5" ht="66" x14ac:dyDescent="0.25">
      <c r="A50" s="18"/>
      <c r="B50" s="16" t="s">
        <v>28</v>
      </c>
      <c r="C50" s="18"/>
      <c r="D50" s="19"/>
      <c r="E50" s="19"/>
    </row>
    <row r="51" spans="1:5" ht="49.5" x14ac:dyDescent="0.25">
      <c r="A51" s="18"/>
      <c r="B51" s="16" t="s">
        <v>29</v>
      </c>
      <c r="C51" s="18"/>
      <c r="D51" s="19"/>
      <c r="E51" s="19"/>
    </row>
    <row r="52" spans="1:5" ht="66" x14ac:dyDescent="0.25">
      <c r="A52" s="18"/>
      <c r="B52" s="16" t="s">
        <v>30</v>
      </c>
      <c r="C52" s="18"/>
      <c r="D52" s="19"/>
      <c r="E52" s="19"/>
    </row>
    <row r="53" spans="1:5" ht="66" x14ac:dyDescent="0.25">
      <c r="A53" s="18"/>
      <c r="B53" s="16" t="s">
        <v>31</v>
      </c>
      <c r="C53" s="18"/>
      <c r="D53" s="19"/>
      <c r="E53" s="19"/>
    </row>
    <row r="54" spans="1:5" ht="83.25" thickBot="1" x14ac:dyDescent="0.3">
      <c r="A54" s="20"/>
      <c r="B54" s="8" t="s">
        <v>32</v>
      </c>
      <c r="C54" s="20"/>
      <c r="D54" s="21"/>
      <c r="E54" s="21"/>
    </row>
    <row r="55" spans="1:5" ht="17.25" thickBot="1" x14ac:dyDescent="0.3">
      <c r="A55" s="7"/>
      <c r="B55" s="23" t="s">
        <v>9</v>
      </c>
      <c r="C55" s="9"/>
      <c r="D55" s="10"/>
      <c r="E55" s="10">
        <f>SUM(E45:E54)</f>
        <v>8639600</v>
      </c>
    </row>
    <row r="56" spans="1:5" ht="17.25" thickBot="1" x14ac:dyDescent="0.3">
      <c r="A56" s="4" t="s">
        <v>33</v>
      </c>
      <c r="B56" s="5"/>
      <c r="C56" s="5"/>
      <c r="D56" s="5"/>
      <c r="E56" s="6"/>
    </row>
    <row r="57" spans="1:5" ht="132.75" thickBot="1" x14ac:dyDescent="0.3">
      <c r="A57" s="7">
        <v>1</v>
      </c>
      <c r="B57" s="22" t="s">
        <v>24</v>
      </c>
      <c r="C57" s="9">
        <v>17</v>
      </c>
      <c r="D57" s="10">
        <v>88800</v>
      </c>
      <c r="E57" s="10">
        <f>D57*C57</f>
        <v>1509600</v>
      </c>
    </row>
    <row r="58" spans="1:5" ht="83.25" thickBot="1" x14ac:dyDescent="0.3">
      <c r="A58" s="7">
        <v>2</v>
      </c>
      <c r="B58" s="22" t="s">
        <v>25</v>
      </c>
      <c r="C58" s="9">
        <v>2</v>
      </c>
      <c r="D58" s="10">
        <v>815000</v>
      </c>
      <c r="E58" s="10">
        <f>D58*C58</f>
        <v>1630000</v>
      </c>
    </row>
    <row r="59" spans="1:5" ht="132" x14ac:dyDescent="0.25">
      <c r="A59" s="15">
        <v>3</v>
      </c>
      <c r="B59" s="16" t="s">
        <v>13</v>
      </c>
      <c r="C59" s="15">
        <v>1</v>
      </c>
      <c r="D59" s="17">
        <v>5500000</v>
      </c>
      <c r="E59" s="17">
        <f>D59*C59</f>
        <v>5500000</v>
      </c>
    </row>
    <row r="60" spans="1:5" ht="49.5" x14ac:dyDescent="0.25">
      <c r="A60" s="18"/>
      <c r="B60" s="16" t="s">
        <v>26</v>
      </c>
      <c r="C60" s="18"/>
      <c r="D60" s="19"/>
      <c r="E60" s="19"/>
    </row>
    <row r="61" spans="1:5" ht="66" x14ac:dyDescent="0.25">
      <c r="A61" s="18"/>
      <c r="B61" s="16" t="s">
        <v>27</v>
      </c>
      <c r="C61" s="18"/>
      <c r="D61" s="19"/>
      <c r="E61" s="19"/>
    </row>
    <row r="62" spans="1:5" ht="66" x14ac:dyDescent="0.25">
      <c r="A62" s="18"/>
      <c r="B62" s="16" t="s">
        <v>28</v>
      </c>
      <c r="C62" s="18"/>
      <c r="D62" s="19"/>
      <c r="E62" s="19"/>
    </row>
    <row r="63" spans="1:5" ht="49.5" x14ac:dyDescent="0.25">
      <c r="A63" s="18"/>
      <c r="B63" s="16" t="s">
        <v>29</v>
      </c>
      <c r="C63" s="18"/>
      <c r="D63" s="19"/>
      <c r="E63" s="19"/>
    </row>
    <row r="64" spans="1:5" ht="66" x14ac:dyDescent="0.25">
      <c r="A64" s="18"/>
      <c r="B64" s="16" t="s">
        <v>30</v>
      </c>
      <c r="C64" s="18"/>
      <c r="D64" s="19"/>
      <c r="E64" s="19"/>
    </row>
    <row r="65" spans="1:5" ht="66" x14ac:dyDescent="0.25">
      <c r="A65" s="18"/>
      <c r="B65" s="16" t="s">
        <v>31</v>
      </c>
      <c r="C65" s="18"/>
      <c r="D65" s="19"/>
      <c r="E65" s="19"/>
    </row>
    <row r="66" spans="1:5" ht="83.25" thickBot="1" x14ac:dyDescent="0.3">
      <c r="A66" s="20"/>
      <c r="B66" s="8" t="s">
        <v>32</v>
      </c>
      <c r="C66" s="20"/>
      <c r="D66" s="21"/>
      <c r="E66" s="21"/>
    </row>
    <row r="67" spans="1:5" ht="17.25" thickBot="1" x14ac:dyDescent="0.3">
      <c r="A67" s="7"/>
      <c r="B67" s="23" t="s">
        <v>9</v>
      </c>
      <c r="C67" s="9"/>
      <c r="D67" s="10"/>
      <c r="E67" s="10">
        <f>SUM(E57:E66)</f>
        <v>8639600</v>
      </c>
    </row>
    <row r="68" spans="1:5" ht="17.25" thickBot="1" x14ac:dyDescent="0.3">
      <c r="A68" s="4" t="s">
        <v>34</v>
      </c>
      <c r="B68" s="5"/>
      <c r="C68" s="5"/>
      <c r="D68" s="5"/>
      <c r="E68" s="6"/>
    </row>
    <row r="69" spans="1:5" ht="132.75" thickBot="1" x14ac:dyDescent="0.3">
      <c r="A69" s="7">
        <v>1</v>
      </c>
      <c r="B69" s="22" t="s">
        <v>24</v>
      </c>
      <c r="C69" s="9">
        <v>17</v>
      </c>
      <c r="D69" s="10">
        <v>88800</v>
      </c>
      <c r="E69" s="10">
        <f>D69*C69</f>
        <v>1509600</v>
      </c>
    </row>
    <row r="70" spans="1:5" ht="83.25" thickBot="1" x14ac:dyDescent="0.3">
      <c r="A70" s="7">
        <v>2</v>
      </c>
      <c r="B70" s="22" t="s">
        <v>25</v>
      </c>
      <c r="C70" s="9">
        <v>2</v>
      </c>
      <c r="D70" s="10">
        <v>830000</v>
      </c>
      <c r="E70" s="10">
        <f>C70*D70</f>
        <v>1660000</v>
      </c>
    </row>
    <row r="71" spans="1:5" ht="132" x14ac:dyDescent="0.25">
      <c r="A71" s="15">
        <v>3</v>
      </c>
      <c r="B71" s="16" t="s">
        <v>13</v>
      </c>
      <c r="C71" s="15">
        <v>1</v>
      </c>
      <c r="D71" s="17">
        <v>5500000</v>
      </c>
      <c r="E71" s="17">
        <f>D71*C71</f>
        <v>5500000</v>
      </c>
    </row>
    <row r="72" spans="1:5" ht="49.5" x14ac:dyDescent="0.25">
      <c r="A72" s="18"/>
      <c r="B72" s="16" t="s">
        <v>35</v>
      </c>
      <c r="C72" s="18"/>
      <c r="D72" s="19"/>
      <c r="E72" s="19"/>
    </row>
    <row r="73" spans="1:5" ht="66" x14ac:dyDescent="0.25">
      <c r="A73" s="18"/>
      <c r="B73" s="16" t="s">
        <v>36</v>
      </c>
      <c r="C73" s="18"/>
      <c r="D73" s="19"/>
      <c r="E73" s="19"/>
    </row>
    <row r="74" spans="1:5" ht="66" x14ac:dyDescent="0.25">
      <c r="A74" s="18"/>
      <c r="B74" s="16" t="s">
        <v>28</v>
      </c>
      <c r="C74" s="18"/>
      <c r="D74" s="19"/>
      <c r="E74" s="19"/>
    </row>
    <row r="75" spans="1:5" ht="49.5" x14ac:dyDescent="0.25">
      <c r="A75" s="18"/>
      <c r="B75" s="16" t="s">
        <v>37</v>
      </c>
      <c r="C75" s="18"/>
      <c r="D75" s="19"/>
      <c r="E75" s="19"/>
    </row>
    <row r="76" spans="1:5" ht="66" x14ac:dyDescent="0.25">
      <c r="A76" s="18"/>
      <c r="B76" s="16" t="s">
        <v>38</v>
      </c>
      <c r="C76" s="18"/>
      <c r="D76" s="19"/>
      <c r="E76" s="19"/>
    </row>
    <row r="77" spans="1:5" ht="66" x14ac:dyDescent="0.25">
      <c r="A77" s="18"/>
      <c r="B77" s="16" t="s">
        <v>39</v>
      </c>
      <c r="C77" s="18"/>
      <c r="D77" s="19"/>
      <c r="E77" s="19"/>
    </row>
    <row r="78" spans="1:5" ht="83.25" thickBot="1" x14ac:dyDescent="0.3">
      <c r="A78" s="20"/>
      <c r="B78" s="8" t="s">
        <v>40</v>
      </c>
      <c r="C78" s="20"/>
      <c r="D78" s="21"/>
      <c r="E78" s="21"/>
    </row>
    <row r="79" spans="1:5" ht="17.25" thickBot="1" x14ac:dyDescent="0.3">
      <c r="A79" s="7"/>
      <c r="B79" s="23" t="s">
        <v>9</v>
      </c>
      <c r="C79" s="9"/>
      <c r="D79" s="10"/>
      <c r="E79" s="10">
        <f>SUM(E69:E78)</f>
        <v>8669600</v>
      </c>
    </row>
    <row r="80" spans="1:5" ht="17.25" thickBot="1" x14ac:dyDescent="0.3">
      <c r="A80" s="4" t="s">
        <v>41</v>
      </c>
      <c r="B80" s="5"/>
      <c r="C80" s="5"/>
      <c r="D80" s="5"/>
      <c r="E80" s="6"/>
    </row>
    <row r="81" spans="1:5" ht="132.75" thickBot="1" x14ac:dyDescent="0.3">
      <c r="A81" s="7">
        <v>1</v>
      </c>
      <c r="B81" s="22" t="s">
        <v>24</v>
      </c>
      <c r="C81" s="9">
        <v>17</v>
      </c>
      <c r="D81" s="10">
        <v>88800</v>
      </c>
      <c r="E81" s="10">
        <f>C81*D81</f>
        <v>1509600</v>
      </c>
    </row>
    <row r="82" spans="1:5" ht="83.25" thickBot="1" x14ac:dyDescent="0.3">
      <c r="A82" s="7">
        <v>2</v>
      </c>
      <c r="B82" s="22" t="s">
        <v>25</v>
      </c>
      <c r="C82" s="9">
        <v>2</v>
      </c>
      <c r="D82" s="10">
        <v>830000</v>
      </c>
      <c r="E82" s="10">
        <f>D82*C82</f>
        <v>1660000</v>
      </c>
    </row>
    <row r="83" spans="1:5" ht="132" x14ac:dyDescent="0.25">
      <c r="A83" s="15">
        <v>3</v>
      </c>
      <c r="B83" s="16" t="s">
        <v>13</v>
      </c>
      <c r="C83" s="15">
        <v>1</v>
      </c>
      <c r="D83" s="17">
        <v>5324000</v>
      </c>
      <c r="E83" s="17">
        <f>D83*C83</f>
        <v>5324000</v>
      </c>
    </row>
    <row r="84" spans="1:5" ht="49.5" x14ac:dyDescent="0.25">
      <c r="A84" s="18"/>
      <c r="B84" s="16" t="s">
        <v>35</v>
      </c>
      <c r="C84" s="18"/>
      <c r="D84" s="19"/>
      <c r="E84" s="19"/>
    </row>
    <row r="85" spans="1:5" ht="66" x14ac:dyDescent="0.25">
      <c r="A85" s="18"/>
      <c r="B85" s="16" t="s">
        <v>36</v>
      </c>
      <c r="C85" s="18"/>
      <c r="D85" s="19"/>
      <c r="E85" s="19"/>
    </row>
    <row r="86" spans="1:5" ht="66" x14ac:dyDescent="0.25">
      <c r="A86" s="18"/>
      <c r="B86" s="16" t="s">
        <v>28</v>
      </c>
      <c r="C86" s="18"/>
      <c r="D86" s="19"/>
      <c r="E86" s="19"/>
    </row>
    <row r="87" spans="1:5" ht="49.5" x14ac:dyDescent="0.25">
      <c r="A87" s="18"/>
      <c r="B87" s="16" t="s">
        <v>37</v>
      </c>
      <c r="C87" s="18"/>
      <c r="D87" s="19"/>
      <c r="E87" s="19"/>
    </row>
    <row r="88" spans="1:5" ht="66" x14ac:dyDescent="0.25">
      <c r="A88" s="18"/>
      <c r="B88" s="16" t="s">
        <v>38</v>
      </c>
      <c r="C88" s="18"/>
      <c r="D88" s="19"/>
      <c r="E88" s="19"/>
    </row>
    <row r="89" spans="1:5" ht="66" x14ac:dyDescent="0.25">
      <c r="A89" s="18"/>
      <c r="B89" s="16" t="s">
        <v>39</v>
      </c>
      <c r="C89" s="18"/>
      <c r="D89" s="19"/>
      <c r="E89" s="19"/>
    </row>
    <row r="90" spans="1:5" ht="83.25" thickBot="1" x14ac:dyDescent="0.3">
      <c r="A90" s="20"/>
      <c r="B90" s="8" t="s">
        <v>40</v>
      </c>
      <c r="C90" s="20"/>
      <c r="D90" s="21"/>
      <c r="E90" s="21"/>
    </row>
    <row r="91" spans="1:5" ht="17.25" thickBot="1" x14ac:dyDescent="0.3">
      <c r="A91" s="7"/>
      <c r="B91" s="23" t="s">
        <v>9</v>
      </c>
      <c r="C91" s="9"/>
      <c r="D91" s="10"/>
      <c r="E91" s="10">
        <f>SUM(E81:E90)</f>
        <v>8493600</v>
      </c>
    </row>
    <row r="92" spans="1:5" ht="17.25" thickBot="1" x14ac:dyDescent="0.3">
      <c r="A92" s="4" t="s">
        <v>42</v>
      </c>
      <c r="B92" s="5"/>
      <c r="C92" s="5"/>
      <c r="D92" s="5"/>
      <c r="E92" s="6"/>
    </row>
    <row r="93" spans="1:5" ht="132.75" thickBot="1" x14ac:dyDescent="0.3">
      <c r="A93" s="7">
        <v>1</v>
      </c>
      <c r="B93" s="22" t="s">
        <v>24</v>
      </c>
      <c r="C93" s="9">
        <v>17</v>
      </c>
      <c r="D93" s="10">
        <v>88800</v>
      </c>
      <c r="E93" s="10">
        <f>C93*D93</f>
        <v>1509600</v>
      </c>
    </row>
    <row r="94" spans="1:5" ht="83.25" thickBot="1" x14ac:dyDescent="0.3">
      <c r="A94" s="7">
        <v>2</v>
      </c>
      <c r="B94" s="22" t="s">
        <v>25</v>
      </c>
      <c r="C94" s="9">
        <v>2</v>
      </c>
      <c r="D94" s="10">
        <v>830000</v>
      </c>
      <c r="E94" s="10">
        <f>D94*C94</f>
        <v>1660000</v>
      </c>
    </row>
    <row r="95" spans="1:5" ht="132" x14ac:dyDescent="0.25">
      <c r="A95" s="15">
        <v>3</v>
      </c>
      <c r="B95" s="16" t="s">
        <v>13</v>
      </c>
      <c r="C95" s="15">
        <v>1</v>
      </c>
      <c r="D95" s="17">
        <v>5324000</v>
      </c>
      <c r="E95" s="17">
        <f>D95*C95</f>
        <v>5324000</v>
      </c>
    </row>
    <row r="96" spans="1:5" ht="49.5" x14ac:dyDescent="0.25">
      <c r="A96" s="18"/>
      <c r="B96" s="16" t="s">
        <v>35</v>
      </c>
      <c r="C96" s="18"/>
      <c r="D96" s="19"/>
      <c r="E96" s="19"/>
    </row>
    <row r="97" spans="1:5" ht="66" x14ac:dyDescent="0.25">
      <c r="A97" s="18"/>
      <c r="B97" s="16" t="s">
        <v>36</v>
      </c>
      <c r="C97" s="18"/>
      <c r="D97" s="19"/>
      <c r="E97" s="19"/>
    </row>
    <row r="98" spans="1:5" ht="66" x14ac:dyDescent="0.25">
      <c r="A98" s="18"/>
      <c r="B98" s="16" t="s">
        <v>28</v>
      </c>
      <c r="C98" s="18"/>
      <c r="D98" s="19"/>
      <c r="E98" s="19"/>
    </row>
    <row r="99" spans="1:5" ht="49.5" x14ac:dyDescent="0.25">
      <c r="A99" s="18"/>
      <c r="B99" s="16" t="s">
        <v>37</v>
      </c>
      <c r="C99" s="18"/>
      <c r="D99" s="19"/>
      <c r="E99" s="19"/>
    </row>
    <row r="100" spans="1:5" ht="66" x14ac:dyDescent="0.25">
      <c r="A100" s="18"/>
      <c r="B100" s="16" t="s">
        <v>38</v>
      </c>
      <c r="C100" s="18"/>
      <c r="D100" s="19"/>
      <c r="E100" s="19"/>
    </row>
    <row r="101" spans="1:5" ht="66" x14ac:dyDescent="0.25">
      <c r="A101" s="18"/>
      <c r="B101" s="16" t="s">
        <v>39</v>
      </c>
      <c r="C101" s="18"/>
      <c r="D101" s="19"/>
      <c r="E101" s="19"/>
    </row>
    <row r="102" spans="1:5" ht="83.25" thickBot="1" x14ac:dyDescent="0.3">
      <c r="A102" s="20"/>
      <c r="B102" s="8" t="s">
        <v>40</v>
      </c>
      <c r="C102" s="20"/>
      <c r="D102" s="21"/>
      <c r="E102" s="21"/>
    </row>
    <row r="103" spans="1:5" ht="17.25" thickBot="1" x14ac:dyDescent="0.3">
      <c r="A103" s="7"/>
      <c r="B103" s="23" t="s">
        <v>9</v>
      </c>
      <c r="C103" s="9"/>
      <c r="D103" s="10"/>
      <c r="E103" s="10">
        <f>SUM(E93:E102)</f>
        <v>8493600</v>
      </c>
    </row>
    <row r="104" spans="1:5" ht="17.25" thickBot="1" x14ac:dyDescent="0.3">
      <c r="A104" s="4" t="s">
        <v>43</v>
      </c>
      <c r="B104" s="5"/>
      <c r="C104" s="5"/>
      <c r="D104" s="5"/>
      <c r="E104" s="6"/>
    </row>
    <row r="105" spans="1:5" ht="132.75" thickBot="1" x14ac:dyDescent="0.3">
      <c r="A105" s="7">
        <v>1</v>
      </c>
      <c r="B105" s="22" t="s">
        <v>24</v>
      </c>
      <c r="C105" s="9">
        <v>17</v>
      </c>
      <c r="D105" s="10">
        <v>88800</v>
      </c>
      <c r="E105" s="10">
        <f>D105*C105</f>
        <v>1509600</v>
      </c>
    </row>
    <row r="106" spans="1:5" ht="83.25" thickBot="1" x14ac:dyDescent="0.3">
      <c r="A106" s="7">
        <v>2</v>
      </c>
      <c r="B106" s="22" t="s">
        <v>25</v>
      </c>
      <c r="C106" s="9">
        <v>2</v>
      </c>
      <c r="D106" s="10">
        <v>830000</v>
      </c>
      <c r="E106" s="10">
        <f>D106*C106</f>
        <v>1660000</v>
      </c>
    </row>
    <row r="107" spans="1:5" ht="132" x14ac:dyDescent="0.25">
      <c r="A107" s="15">
        <v>3</v>
      </c>
      <c r="B107" s="16" t="s">
        <v>13</v>
      </c>
      <c r="C107" s="15">
        <v>1</v>
      </c>
      <c r="D107" s="17">
        <v>5324000</v>
      </c>
      <c r="E107" s="17">
        <f>D107*C107</f>
        <v>5324000</v>
      </c>
    </row>
    <row r="108" spans="1:5" ht="49.5" x14ac:dyDescent="0.25">
      <c r="A108" s="18"/>
      <c r="B108" s="16" t="s">
        <v>35</v>
      </c>
      <c r="C108" s="18"/>
      <c r="D108" s="19"/>
      <c r="E108" s="19"/>
    </row>
    <row r="109" spans="1:5" ht="66" x14ac:dyDescent="0.25">
      <c r="A109" s="18"/>
      <c r="B109" s="16" t="s">
        <v>36</v>
      </c>
      <c r="C109" s="18"/>
      <c r="D109" s="19"/>
      <c r="E109" s="19"/>
    </row>
    <row r="110" spans="1:5" ht="66" x14ac:dyDescent="0.25">
      <c r="A110" s="18"/>
      <c r="B110" s="16" t="s">
        <v>28</v>
      </c>
      <c r="C110" s="18"/>
      <c r="D110" s="19"/>
      <c r="E110" s="19"/>
    </row>
    <row r="111" spans="1:5" ht="49.5" x14ac:dyDescent="0.25">
      <c r="A111" s="18"/>
      <c r="B111" s="16" t="s">
        <v>37</v>
      </c>
      <c r="C111" s="18"/>
      <c r="D111" s="19"/>
      <c r="E111" s="19"/>
    </row>
    <row r="112" spans="1:5" ht="66" x14ac:dyDescent="0.25">
      <c r="A112" s="18"/>
      <c r="B112" s="16" t="s">
        <v>38</v>
      </c>
      <c r="C112" s="18"/>
      <c r="D112" s="19"/>
      <c r="E112" s="19"/>
    </row>
    <row r="113" spans="1:5" ht="66" x14ac:dyDescent="0.25">
      <c r="A113" s="18"/>
      <c r="B113" s="16" t="s">
        <v>39</v>
      </c>
      <c r="C113" s="18"/>
      <c r="D113" s="19"/>
      <c r="E113" s="19"/>
    </row>
    <row r="114" spans="1:5" ht="83.25" thickBot="1" x14ac:dyDescent="0.3">
      <c r="A114" s="20"/>
      <c r="B114" s="8" t="s">
        <v>40</v>
      </c>
      <c r="C114" s="20"/>
      <c r="D114" s="21"/>
      <c r="E114" s="21"/>
    </row>
    <row r="115" spans="1:5" ht="17.25" thickBot="1" x14ac:dyDescent="0.3">
      <c r="A115" s="7"/>
      <c r="B115" s="23" t="s">
        <v>9</v>
      </c>
      <c r="C115" s="9"/>
      <c r="D115" s="10"/>
      <c r="E115" s="10">
        <f>SUM(E105:E114)</f>
        <v>8493600</v>
      </c>
    </row>
    <row r="116" spans="1:5" ht="17.25" thickBot="1" x14ac:dyDescent="0.3">
      <c r="A116" s="4" t="s">
        <v>44</v>
      </c>
      <c r="B116" s="5"/>
      <c r="C116" s="5"/>
      <c r="D116" s="5"/>
      <c r="E116" s="6"/>
    </row>
    <row r="117" spans="1:5" ht="149.25" thickBot="1" x14ac:dyDescent="0.3">
      <c r="A117" s="7">
        <v>1</v>
      </c>
      <c r="B117" s="22" t="s">
        <v>45</v>
      </c>
      <c r="C117" s="9">
        <v>96</v>
      </c>
      <c r="D117" s="10">
        <v>98000</v>
      </c>
      <c r="E117" s="10">
        <f>D117*C117</f>
        <v>9408000</v>
      </c>
    </row>
    <row r="118" spans="1:5" ht="99" x14ac:dyDescent="0.25">
      <c r="A118" s="15">
        <v>2</v>
      </c>
      <c r="B118" s="16" t="s">
        <v>46</v>
      </c>
      <c r="C118" s="15">
        <v>1</v>
      </c>
      <c r="D118" s="17"/>
      <c r="E118" s="17">
        <v>10007861</v>
      </c>
    </row>
    <row r="119" spans="1:5" ht="66" x14ac:dyDescent="0.25">
      <c r="A119" s="18"/>
      <c r="B119" s="24" t="s">
        <v>47</v>
      </c>
      <c r="C119" s="18"/>
      <c r="D119" s="19"/>
      <c r="E119" s="19"/>
    </row>
    <row r="120" spans="1:5" ht="66" x14ac:dyDescent="0.25">
      <c r="A120" s="18"/>
      <c r="B120" s="24" t="s">
        <v>48</v>
      </c>
      <c r="C120" s="18"/>
      <c r="D120" s="19"/>
      <c r="E120" s="19"/>
    </row>
    <row r="121" spans="1:5" ht="66" x14ac:dyDescent="0.25">
      <c r="A121" s="18"/>
      <c r="B121" s="24" t="s">
        <v>49</v>
      </c>
      <c r="C121" s="18"/>
      <c r="D121" s="19"/>
      <c r="E121" s="19"/>
    </row>
    <row r="122" spans="1:5" ht="66" x14ac:dyDescent="0.25">
      <c r="A122" s="18"/>
      <c r="B122" s="24" t="s">
        <v>50</v>
      </c>
      <c r="C122" s="18"/>
      <c r="D122" s="19"/>
      <c r="E122" s="19"/>
    </row>
    <row r="123" spans="1:5" ht="49.5" x14ac:dyDescent="0.25">
      <c r="A123" s="18"/>
      <c r="B123" s="24" t="s">
        <v>51</v>
      </c>
      <c r="C123" s="18"/>
      <c r="D123" s="19"/>
      <c r="E123" s="19"/>
    </row>
    <row r="124" spans="1:5" ht="82.5" x14ac:dyDescent="0.25">
      <c r="A124" s="18"/>
      <c r="B124" s="24" t="s">
        <v>52</v>
      </c>
      <c r="C124" s="18"/>
      <c r="D124" s="19"/>
      <c r="E124" s="19"/>
    </row>
    <row r="125" spans="1:5" ht="116.25" thickBot="1" x14ac:dyDescent="0.3">
      <c r="A125" s="20"/>
      <c r="B125" s="22" t="s">
        <v>53</v>
      </c>
      <c r="C125" s="20"/>
      <c r="D125" s="21"/>
      <c r="E125" s="21"/>
    </row>
    <row r="126" spans="1:5" ht="17.25" thickBot="1" x14ac:dyDescent="0.3">
      <c r="A126" s="7"/>
      <c r="B126" s="12" t="s">
        <v>9</v>
      </c>
      <c r="C126" s="9"/>
      <c r="D126" s="10"/>
      <c r="E126" s="10">
        <f>SUM(E117:E125)</f>
        <v>19415861</v>
      </c>
    </row>
    <row r="127" spans="1:5" ht="17.25" thickBot="1" x14ac:dyDescent="0.3">
      <c r="A127" s="7"/>
      <c r="B127" s="12" t="s">
        <v>54</v>
      </c>
      <c r="C127" s="9"/>
      <c r="D127" s="14"/>
      <c r="E127" s="14">
        <f>E126+E115+E103+E91+E79+E67+E55+E43+E36+E29+E20+E11+E6</f>
        <v>96517781</v>
      </c>
    </row>
    <row r="128" spans="1:5" ht="99.75" thickBot="1" x14ac:dyDescent="0.3">
      <c r="A128" s="7"/>
      <c r="B128" s="8" t="s">
        <v>55</v>
      </c>
      <c r="C128" s="9"/>
      <c r="D128" s="14"/>
      <c r="E128" s="14">
        <f>E127*0.06</f>
        <v>5791066.8599999994</v>
      </c>
    </row>
    <row r="129" spans="1:5" ht="99.75" thickBot="1" x14ac:dyDescent="0.3">
      <c r="A129" s="7"/>
      <c r="B129" s="8" t="s">
        <v>56</v>
      </c>
      <c r="C129" s="9"/>
      <c r="D129" s="14"/>
      <c r="E129" s="14">
        <f>E127*0.03</f>
        <v>2895533.4299999997</v>
      </c>
    </row>
  </sheetData>
  <mergeCells count="57">
    <mergeCell ref="A116:E116"/>
    <mergeCell ref="A118:A125"/>
    <mergeCell ref="C118:C125"/>
    <mergeCell ref="D118:D125"/>
    <mergeCell ref="E118:E125"/>
    <mergeCell ref="A95:A102"/>
    <mergeCell ref="C95:C102"/>
    <mergeCell ref="D95:D102"/>
    <mergeCell ref="E95:E102"/>
    <mergeCell ref="A104:E104"/>
    <mergeCell ref="A107:A114"/>
    <mergeCell ref="C107:C114"/>
    <mergeCell ref="D107:D114"/>
    <mergeCell ref="E107:E114"/>
    <mergeCell ref="A80:E80"/>
    <mergeCell ref="A83:A90"/>
    <mergeCell ref="C83:C90"/>
    <mergeCell ref="D83:D90"/>
    <mergeCell ref="E83:E90"/>
    <mergeCell ref="A92:E92"/>
    <mergeCell ref="A59:A66"/>
    <mergeCell ref="C59:C66"/>
    <mergeCell ref="D59:D66"/>
    <mergeCell ref="E59:E66"/>
    <mergeCell ref="A68:E68"/>
    <mergeCell ref="A71:A78"/>
    <mergeCell ref="C71:C78"/>
    <mergeCell ref="D71:D78"/>
    <mergeCell ref="E71:E78"/>
    <mergeCell ref="A44:E44"/>
    <mergeCell ref="A47:A54"/>
    <mergeCell ref="C47:C54"/>
    <mergeCell ref="D47:D54"/>
    <mergeCell ref="E47:E54"/>
    <mergeCell ref="A56:E56"/>
    <mergeCell ref="A31:A35"/>
    <mergeCell ref="C31:C35"/>
    <mergeCell ref="D31:D35"/>
    <mergeCell ref="E31:E35"/>
    <mergeCell ref="A37:E37"/>
    <mergeCell ref="A38:A42"/>
    <mergeCell ref="C38:C42"/>
    <mergeCell ref="D38:D42"/>
    <mergeCell ref="E38:E42"/>
    <mergeCell ref="A21:E21"/>
    <mergeCell ref="A23:A28"/>
    <mergeCell ref="C23:C28"/>
    <mergeCell ref="D23:D28"/>
    <mergeCell ref="E23:E28"/>
    <mergeCell ref="A30:E30"/>
    <mergeCell ref="A2:E2"/>
    <mergeCell ref="A7:E7"/>
    <mergeCell ref="A12:E12"/>
    <mergeCell ref="A14:A19"/>
    <mergeCell ref="C14:C19"/>
    <mergeCell ref="D14:D19"/>
    <mergeCell ref="E14:E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Шмыков Андрей Николаевич</dc:creator>
  <cp:lastModifiedBy>Шмыков Андрей Николаевич</cp:lastModifiedBy>
  <dcterms:created xsi:type="dcterms:W3CDTF">2021-04-29T12:25:01Z</dcterms:created>
  <dcterms:modified xsi:type="dcterms:W3CDTF">2021-04-29T12:27:49Z</dcterms:modified>
</cp:coreProperties>
</file>